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m\Documents\QA Package for Standard &amp; Analytical Professionals\New Tools\"/>
    </mc:Choice>
  </mc:AlternateContent>
  <bookViews>
    <workbookView xWindow="0" yWindow="0" windowWidth="17085" windowHeight="9540" firstSheet="1" activeTab="3"/>
  </bookViews>
  <sheets>
    <sheet name="C-NRPP Professional Information" sheetId="2" r:id="rId1"/>
    <sheet name="Control Chart - Spikes" sheetId="1" r:id="rId2"/>
    <sheet name="Control Chart - Duplicates" sheetId="3" r:id="rId3"/>
    <sheet name="Control Chart - Blank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G6" i="3" s="1"/>
  <c r="F8" i="1"/>
  <c r="F9" i="1"/>
  <c r="F10" i="1"/>
  <c r="G8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  <c r="F7" i="1"/>
  <c r="F6" i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7" i="3"/>
  <c r="J8" i="3"/>
  <c r="J9" i="3"/>
  <c r="J10" i="3"/>
  <c r="J11" i="3"/>
  <c r="J12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7" i="3"/>
  <c r="G8" i="3"/>
  <c r="G9" i="3"/>
  <c r="H6" i="3"/>
  <c r="F7" i="3"/>
  <c r="I7" i="3" s="1"/>
  <c r="G10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H7" i="4"/>
  <c r="G7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G27" i="4"/>
  <c r="G28" i="4"/>
  <c r="G29" i="4"/>
  <c r="G30" i="4"/>
  <c r="G31" i="4"/>
  <c r="F9" i="3"/>
  <c r="F8" i="3"/>
  <c r="I6" i="3" l="1"/>
  <c r="H7" i="3"/>
  <c r="J6" i="3"/>
</calcChain>
</file>

<file path=xl/sharedStrings.xml><?xml version="1.0" encoding="utf-8"?>
<sst xmlns="http://schemas.openxmlformats.org/spreadsheetml/2006/main" count="76" uniqueCount="68">
  <si>
    <t>[Name]</t>
  </si>
  <si>
    <t>Notes:</t>
  </si>
  <si>
    <t>Report Date:</t>
  </si>
  <si>
    <t>[Date]</t>
  </si>
  <si>
    <t>Device ID:</t>
  </si>
  <si>
    <t>[ID]</t>
  </si>
  <si>
    <t>End date:</t>
  </si>
  <si>
    <t># of Devices in Batch:</t>
  </si>
  <si>
    <t>Date</t>
  </si>
  <si>
    <t>Device ID</t>
  </si>
  <si>
    <t xml:space="preserve">Spike # </t>
  </si>
  <si>
    <t>IRPE (%)_</t>
  </si>
  <si>
    <t>SAR886</t>
  </si>
  <si>
    <t>SAS005</t>
  </si>
  <si>
    <t>Warning Level =</t>
  </si>
  <si>
    <t>SAS087</t>
  </si>
  <si>
    <t>In-Control Range =</t>
  </si>
  <si>
    <t>SAS035</t>
  </si>
  <si>
    <t>SAS123</t>
  </si>
  <si>
    <r>
      <t>Reported Value (Bq/m</t>
    </r>
    <r>
      <rPr>
        <b/>
        <vertAlign val="superscript"/>
        <sz val="11"/>
        <rFont val="Trebuchet MS"/>
        <family val="2"/>
      </rPr>
      <t>3</t>
    </r>
    <r>
      <rPr>
        <b/>
        <sz val="11"/>
        <rFont val="Trebuchet MS"/>
        <family val="2"/>
      </rPr>
      <t>)</t>
    </r>
  </si>
  <si>
    <r>
      <t>Target Value (Bq/m</t>
    </r>
    <r>
      <rPr>
        <b/>
        <vertAlign val="superscript"/>
        <sz val="11"/>
        <rFont val="Trebuchet MS"/>
        <family val="2"/>
      </rPr>
      <t>3)</t>
    </r>
  </si>
  <si>
    <t>+/- 15-25%</t>
  </si>
  <si>
    <t>Dup #</t>
  </si>
  <si>
    <t>Avg</t>
  </si>
  <si>
    <t>RPD (%)</t>
  </si>
  <si>
    <t>In-Control Level =</t>
  </si>
  <si>
    <t>+/- 14%</t>
  </si>
  <si>
    <t>+/- 28%</t>
  </si>
  <si>
    <t>+/- 25%</t>
  </si>
  <si>
    <t>+/- 50%</t>
  </si>
  <si>
    <t>No control limits for tests below 75 Bq/m³</t>
  </si>
  <si>
    <t>Test A</t>
  </si>
  <si>
    <t>Test B</t>
  </si>
  <si>
    <t xml:space="preserve">Blank # </t>
  </si>
  <si>
    <t>15/12/2011</t>
  </si>
  <si>
    <t>LT8865</t>
  </si>
  <si>
    <t>LT8156</t>
  </si>
  <si>
    <t>31/1/2012</t>
  </si>
  <si>
    <t>LT8087</t>
  </si>
  <si>
    <t>LT8035</t>
  </si>
  <si>
    <t>16/2/2012</t>
  </si>
  <si>
    <t>LT8155</t>
  </si>
  <si>
    <t>BLANKS</t>
  </si>
  <si>
    <t>SPIKES</t>
  </si>
  <si>
    <t>DUPLICATES</t>
  </si>
  <si>
    <t>Control Chart for C-NRPP Quality Assurance - Passive Device Measurement Professional</t>
  </si>
  <si>
    <r>
      <t>LLD: (Bq/m</t>
    </r>
    <r>
      <rPr>
        <b/>
        <sz val="10"/>
        <color theme="1" tint="0.24994659260841701"/>
        <rFont val="Calibri"/>
        <family val="2"/>
      </rPr>
      <t>³</t>
    </r>
    <r>
      <rPr>
        <b/>
        <sz val="10"/>
        <color theme="1" tint="0.24994659260841701"/>
        <rFont val="Calibri"/>
        <family val="2"/>
        <scheme val="minor"/>
      </rPr>
      <t>)</t>
    </r>
  </si>
  <si>
    <t>Company Name:</t>
  </si>
  <si>
    <t>Radon QA/QC Coordinator</t>
  </si>
  <si>
    <t>Control Chart for C-NRPP Quality Assurance - Passive Devices -  Measurement Professional</t>
  </si>
  <si>
    <t>Transit Blanks:</t>
  </si>
  <si>
    <t>Field Blanks:</t>
  </si>
  <si>
    <t>Device Manufacturer LLD:</t>
  </si>
  <si>
    <t>Out of control</t>
  </si>
  <si>
    <t>In Control</t>
  </si>
  <si>
    <t>Provided by Device Laboratory</t>
  </si>
  <si>
    <t>[LLD]</t>
  </si>
  <si>
    <t>Batch Received Date:</t>
  </si>
  <si>
    <t>PROFESSIONAL INFORMATION</t>
  </si>
  <si>
    <r>
      <t>For tests</t>
    </r>
    <r>
      <rPr>
        <b/>
        <sz val="11"/>
        <color theme="1"/>
        <rFont val="Calibri"/>
        <family val="2"/>
        <scheme val="minor"/>
      </rPr>
      <t xml:space="preserve"> 150 Bq/m³ </t>
    </r>
    <r>
      <rPr>
        <sz val="11"/>
        <color theme="1"/>
        <rFont val="Calibri"/>
        <family val="2"/>
        <scheme val="minor"/>
      </rPr>
      <t>or greater</t>
    </r>
  </si>
  <si>
    <r>
      <t>For Tests</t>
    </r>
    <r>
      <rPr>
        <b/>
        <sz val="11"/>
        <color theme="1"/>
        <rFont val="Calibri"/>
        <family val="2"/>
        <scheme val="minor"/>
      </rPr>
      <t xml:space="preserve"> 75 - 149</t>
    </r>
    <r>
      <rPr>
        <sz val="11"/>
        <color theme="1"/>
        <rFont val="Calibri"/>
        <family val="2"/>
        <scheme val="minor"/>
      </rPr>
      <t xml:space="preserve"> Bq/m</t>
    </r>
    <r>
      <rPr>
        <sz val="11"/>
        <color theme="1"/>
        <rFont val="Calibri"/>
        <family val="2"/>
        <scheme val="minor"/>
      </rPr>
      <t>³</t>
    </r>
  </si>
  <si>
    <t>Average Below 75</t>
  </si>
  <si>
    <t>Average 75-149</t>
  </si>
  <si>
    <t>Average above 150</t>
  </si>
  <si>
    <r>
      <t>Reported Value (Bq/m</t>
    </r>
    <r>
      <rPr>
        <b/>
        <u/>
        <vertAlign val="superscript"/>
        <sz val="11"/>
        <rFont val="Calibri"/>
        <family val="2"/>
      </rPr>
      <t>³</t>
    </r>
    <r>
      <rPr>
        <b/>
        <u/>
        <sz val="11"/>
        <rFont val="Calibri"/>
        <family val="2"/>
        <scheme val="minor"/>
      </rPr>
      <t>)</t>
    </r>
  </si>
  <si>
    <t>(Bq/m³)</t>
  </si>
  <si>
    <t>Control Chart for C-NRPP Quality Assurance - Passive Device - Measurement Professional</t>
  </si>
  <si>
    <t>+/- 0-14%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</si>
</sst>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Cambria"/>
      <family val="1"/>
    </font>
    <font>
      <sz val="11"/>
      <color theme="1"/>
      <name val="Trebuchet MS"/>
      <family val="2"/>
    </font>
    <font>
      <b/>
      <u/>
      <sz val="11"/>
      <name val="Trebuchet MS"/>
      <family val="2"/>
    </font>
    <font>
      <b/>
      <sz val="11"/>
      <name val="Trebuchet MS"/>
      <family val="2"/>
    </font>
    <font>
      <b/>
      <vertAlign val="superscript"/>
      <sz val="11"/>
      <name val="Trebuchet MS"/>
      <family val="2"/>
    </font>
    <font>
      <b/>
      <sz val="10"/>
      <color theme="1" tint="0.2499465926084170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vertAlign val="superscript"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/>
    <xf numFmtId="0" fontId="2" fillId="0" borderId="1" xfId="2" applyNumberFormat="1" applyAlignment="1">
      <alignment vertical="center"/>
    </xf>
    <xf numFmtId="0" fontId="6" fillId="0" borderId="0" xfId="0" applyNumberFormat="1" applyFont="1" applyAlignment="1"/>
    <xf numFmtId="0" fontId="7" fillId="0" borderId="0" xfId="0" applyNumberFormat="1" applyFont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0" fontId="0" fillId="0" borderId="5" xfId="0" applyNumberFormat="1" applyFont="1" applyBorder="1" applyAlignment="1"/>
    <xf numFmtId="14" fontId="7" fillId="0" borderId="0" xfId="0" applyNumberFormat="1" applyFont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/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5" fillId="0" borderId="0" xfId="0" applyNumberFormat="1" applyFont="1" applyFill="1" applyBorder="1" applyAlignment="1"/>
    <xf numFmtId="164" fontId="9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1" fillId="0" borderId="0" xfId="0" applyFont="1"/>
    <xf numFmtId="0" fontId="13" fillId="4" borderId="0" xfId="0" applyFont="1" applyFill="1" applyAlignment="1">
      <alignment horizontal="center" textRotation="90" wrapText="1"/>
    </xf>
    <xf numFmtId="0" fontId="12" fillId="3" borderId="0" xfId="0" applyFont="1" applyFill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9" fontId="13" fillId="0" borderId="0" xfId="1" applyFont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9" fontId="9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9" fontId="9" fillId="0" borderId="12" xfId="0" quotePrefix="1" applyNumberFormat="1" applyFont="1" applyBorder="1" applyAlignment="1">
      <alignment horizontal="center"/>
    </xf>
    <xf numFmtId="0" fontId="2" fillId="0" borderId="1" xfId="2" applyNumberFormat="1" applyFont="1" applyAlignment="1">
      <alignment vertical="center"/>
    </xf>
    <xf numFmtId="0" fontId="0" fillId="0" borderId="0" xfId="0" applyFont="1"/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2" borderId="0" xfId="0" applyFont="1" applyFill="1" applyAlignment="1">
      <alignment horizontal="center"/>
    </xf>
    <xf numFmtId="0" fontId="2" fillId="0" borderId="0" xfId="2" applyNumberFormat="1" applyFont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3" fillId="0" borderId="0" xfId="2" applyNumberFormat="1" applyFont="1" applyBorder="1" applyAlignment="1">
      <alignment vertical="center"/>
    </xf>
    <xf numFmtId="0" fontId="17" fillId="3" borderId="0" xfId="0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8" fillId="0" borderId="0" xfId="0" applyFont="1" applyBorder="1"/>
    <xf numFmtId="164" fontId="16" fillId="0" borderId="2" xfId="0" quotePrefix="1" applyNumberFormat="1" applyFont="1" applyBorder="1"/>
    <xf numFmtId="0" fontId="18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" xfId="0" applyFont="1" applyBorder="1"/>
    <xf numFmtId="0" fontId="18" fillId="0" borderId="6" xfId="0" applyFont="1" applyBorder="1"/>
    <xf numFmtId="164" fontId="0" fillId="0" borderId="0" xfId="0" applyNumberFormat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9" fontId="9" fillId="0" borderId="0" xfId="0" quotePrefix="1" applyNumberFormat="1" applyFont="1" applyBorder="1" applyAlignment="1">
      <alignment horizontal="center"/>
    </xf>
  </cellXfs>
  <cellStyles count="3">
    <cellStyle name="Heading 1" xfId="2" builtinId="16"/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9" sqref="B19"/>
    </sheetView>
  </sheetViews>
  <sheetFormatPr defaultRowHeight="15" x14ac:dyDescent="0.25"/>
  <cols>
    <col min="1" max="1" width="3.5703125" customWidth="1"/>
    <col min="2" max="2" width="24" customWidth="1"/>
  </cols>
  <sheetData>
    <row r="1" spans="1:13" s="2" customFormat="1" ht="12.75" x14ac:dyDescent="0.25"/>
    <row r="2" spans="1:13" s="2" customFormat="1" ht="20.25" thickBot="1" x14ac:dyDescent="0.3">
      <c r="B2" s="4" t="s">
        <v>45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21" thickTop="1" thickBot="1" x14ac:dyDescent="0.3">
      <c r="B3" s="4"/>
      <c r="C3" s="4" t="s">
        <v>58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ht="15.75" thickTop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x14ac:dyDescent="0.25">
      <c r="B5" s="5" t="s">
        <v>47</v>
      </c>
      <c r="C5" s="6" t="s">
        <v>0</v>
      </c>
      <c r="D5" s="6"/>
      <c r="E5" s="6"/>
      <c r="F5" s="6"/>
      <c r="G5" s="7"/>
      <c r="H5" s="8" t="s">
        <v>1</v>
      </c>
      <c r="I5" s="9"/>
      <c r="J5" s="9"/>
      <c r="K5" s="9"/>
      <c r="L5" s="9"/>
      <c r="M5" s="10"/>
    </row>
    <row r="6" spans="1:13" s="2" customFormat="1" ht="12.75" x14ac:dyDescent="0.2">
      <c r="B6" s="5" t="s">
        <v>2</v>
      </c>
      <c r="C6" s="11" t="s">
        <v>3</v>
      </c>
      <c r="D6" s="11"/>
      <c r="E6" s="11"/>
      <c r="F6" s="11"/>
      <c r="G6" s="12"/>
      <c r="H6" s="13"/>
      <c r="I6" s="14"/>
      <c r="J6" s="14"/>
      <c r="K6" s="14"/>
      <c r="L6" s="14"/>
      <c r="M6" s="15"/>
    </row>
    <row r="7" spans="1:13" s="2" customFormat="1" ht="12.75" x14ac:dyDescent="0.2">
      <c r="B7" s="5" t="s">
        <v>48</v>
      </c>
      <c r="C7" s="6" t="s">
        <v>0</v>
      </c>
      <c r="D7" s="6"/>
      <c r="E7" s="6"/>
      <c r="F7" s="6"/>
      <c r="G7" s="16"/>
      <c r="H7" s="17"/>
      <c r="I7" s="18"/>
      <c r="J7" s="18"/>
      <c r="K7" s="18"/>
      <c r="L7" s="18"/>
      <c r="M7" s="19"/>
    </row>
    <row r="8" spans="1:13" s="2" customFormat="1" ht="12.75" x14ac:dyDescent="0.2">
      <c r="B8" s="5"/>
      <c r="C8" s="6"/>
      <c r="D8" s="6"/>
      <c r="E8" s="6"/>
      <c r="F8" s="6"/>
      <c r="G8" s="16"/>
      <c r="H8" s="17"/>
      <c r="I8" s="18"/>
      <c r="J8" s="18"/>
      <c r="K8" s="18"/>
      <c r="L8" s="18"/>
      <c r="M8" s="19"/>
    </row>
    <row r="9" spans="1:13" s="2" customFormat="1" ht="12.75" x14ac:dyDescent="0.2">
      <c r="B9" s="5" t="s">
        <v>4</v>
      </c>
      <c r="C9" s="6" t="s">
        <v>5</v>
      </c>
      <c r="D9" s="6"/>
      <c r="E9" s="6"/>
      <c r="F9" s="6"/>
      <c r="G9" s="16"/>
      <c r="H9" s="17"/>
      <c r="I9" s="18"/>
      <c r="J9" s="18"/>
      <c r="K9" s="18"/>
      <c r="L9" s="18"/>
      <c r="M9" s="19"/>
    </row>
    <row r="10" spans="1:13" s="2" customFormat="1" ht="12.75" x14ac:dyDescent="0.2">
      <c r="B10" s="5" t="s">
        <v>57</v>
      </c>
      <c r="C10" s="11">
        <v>42370</v>
      </c>
      <c r="D10" s="11"/>
      <c r="E10" s="11"/>
      <c r="F10" s="11"/>
      <c r="G10" s="12"/>
      <c r="H10" s="17"/>
      <c r="I10" s="18"/>
      <c r="J10" s="18"/>
      <c r="K10" s="18"/>
      <c r="L10" s="18"/>
      <c r="M10" s="19"/>
    </row>
    <row r="11" spans="1:13" s="2" customFormat="1" ht="12.75" x14ac:dyDescent="0.2">
      <c r="B11" s="5" t="s">
        <v>6</v>
      </c>
      <c r="C11" s="11">
        <v>42400</v>
      </c>
      <c r="D11" s="11"/>
      <c r="E11" s="11"/>
      <c r="F11" s="11"/>
      <c r="G11" s="12"/>
      <c r="H11" s="17"/>
      <c r="I11" s="18"/>
      <c r="J11" s="18"/>
      <c r="K11" s="18"/>
      <c r="L11" s="18"/>
      <c r="M11" s="19"/>
    </row>
    <row r="12" spans="1:13" s="2" customFormat="1" ht="12.75" x14ac:dyDescent="0.2">
      <c r="B12" s="5"/>
      <c r="C12" s="6"/>
      <c r="D12" s="6"/>
      <c r="E12" s="6"/>
      <c r="F12" s="6"/>
      <c r="G12" s="16"/>
      <c r="H12" s="20"/>
      <c r="I12" s="21"/>
      <c r="J12" s="21"/>
      <c r="K12" s="21"/>
      <c r="L12" s="21"/>
      <c r="M12" s="22"/>
    </row>
    <row r="13" spans="1:13" s="2" customFormat="1" x14ac:dyDescent="0.2">
      <c r="B13" s="5" t="s">
        <v>7</v>
      </c>
      <c r="C13" s="6"/>
      <c r="D13" s="6"/>
      <c r="E13" s="23"/>
      <c r="F13" s="23"/>
      <c r="G13" s="24"/>
      <c r="H13" s="25"/>
      <c r="I13" s="25"/>
      <c r="J13" s="25"/>
      <c r="K13" s="25"/>
      <c r="L13" s="25"/>
      <c r="M13" s="25"/>
    </row>
    <row r="14" spans="1:13" s="2" customFormat="1" ht="12.75" x14ac:dyDescent="0.2">
      <c r="A14" s="26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B15" s="5" t="s">
        <v>55</v>
      </c>
    </row>
    <row r="16" spans="1:13" x14ac:dyDescent="0.25">
      <c r="B16" s="5" t="s">
        <v>46</v>
      </c>
      <c r="C16" s="11" t="s">
        <v>56</v>
      </c>
      <c r="D16" s="11"/>
      <c r="E16" s="11"/>
      <c r="F16" s="11"/>
      <c r="G16" s="12"/>
    </row>
  </sheetData>
  <mergeCells count="11">
    <mergeCell ref="C13:D13"/>
    <mergeCell ref="C16:G16"/>
    <mergeCell ref="C5:G5"/>
    <mergeCell ref="C6:G6"/>
    <mergeCell ref="H6:M12"/>
    <mergeCell ref="C7:G7"/>
    <mergeCell ref="C8:G8"/>
    <mergeCell ref="C9:G9"/>
    <mergeCell ref="C10:G10"/>
    <mergeCell ref="C11:G11"/>
    <mergeCell ref="C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I11" sqref="I11"/>
    </sheetView>
  </sheetViews>
  <sheetFormatPr defaultRowHeight="15" x14ac:dyDescent="0.25"/>
  <cols>
    <col min="1" max="1" width="12" bestFit="1" customWidth="1"/>
    <col min="2" max="2" width="11" bestFit="1" customWidth="1"/>
    <col min="3" max="3" width="6.5703125" customWidth="1"/>
    <col min="4" max="4" width="13" customWidth="1"/>
    <col min="5" max="6" width="9.42578125" bestFit="1" customWidth="1"/>
    <col min="7" max="7" width="18" customWidth="1"/>
    <col min="10" max="10" width="19.28515625" customWidth="1"/>
  </cols>
  <sheetData>
    <row r="1" spans="1:13" s="2" customFormat="1" ht="20.25" thickBot="1" x14ac:dyDescent="0.3">
      <c r="A1" s="4"/>
      <c r="B1" s="4" t="s">
        <v>49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thickTop="1" thickBot="1" x14ac:dyDescent="0.3">
      <c r="B2" s="4" t="s">
        <v>43</v>
      </c>
      <c r="C2" s="4"/>
      <c r="D2" s="4"/>
    </row>
    <row r="3" spans="1:13" s="1" customFormat="1" ht="15.75" thickTop="1" x14ac:dyDescent="0.2">
      <c r="A3" s="2"/>
      <c r="B3" s="2"/>
      <c r="C3" s="3"/>
      <c r="D3" s="30"/>
      <c r="E3" s="3"/>
      <c r="F3" s="3"/>
      <c r="G3" s="3"/>
      <c r="H3" s="3"/>
      <c r="I3" s="3"/>
    </row>
    <row r="5" spans="1:13" ht="75.75" customHeight="1" x14ac:dyDescent="0.3">
      <c r="A5" s="53" t="s">
        <v>8</v>
      </c>
      <c r="B5" s="53" t="s">
        <v>9</v>
      </c>
      <c r="C5" s="35" t="s">
        <v>10</v>
      </c>
      <c r="D5" s="35" t="s">
        <v>19</v>
      </c>
      <c r="E5" s="35" t="s">
        <v>20</v>
      </c>
      <c r="F5" s="36" t="s">
        <v>11</v>
      </c>
      <c r="G5" s="27"/>
      <c r="H5" s="28"/>
      <c r="I5" s="29"/>
    </row>
    <row r="6" spans="1:13" ht="16.5" x14ac:dyDescent="0.3">
      <c r="A6" s="37">
        <v>42185</v>
      </c>
      <c r="B6" s="37" t="s">
        <v>12</v>
      </c>
      <c r="C6" s="38">
        <v>1</v>
      </c>
      <c r="D6" s="39">
        <v>954.6</v>
      </c>
      <c r="E6" s="39">
        <v>950</v>
      </c>
      <c r="F6" s="40">
        <f>ABS((D6-E6)/E6)</f>
        <v>4.8421052631579184E-3</v>
      </c>
      <c r="G6" t="str">
        <f>IF(ISBLANK(C6)," ",IF(F6&lt;15%,"In Control",IF(AND($F6&gt;=14%,F6&lt;26%),"Warning Level","Out of Control")))</f>
        <v>In Control</v>
      </c>
      <c r="H6" s="41"/>
      <c r="I6" s="42"/>
      <c r="J6" s="72"/>
    </row>
    <row r="7" spans="1:13" ht="16.5" x14ac:dyDescent="0.3">
      <c r="A7" s="37">
        <v>42185</v>
      </c>
      <c r="B7" s="37" t="s">
        <v>13</v>
      </c>
      <c r="C7" s="38">
        <v>2</v>
      </c>
      <c r="D7" s="39">
        <v>970.8</v>
      </c>
      <c r="E7" s="39">
        <v>950</v>
      </c>
      <c r="F7" s="40">
        <f t="shared" ref="F7:F11" si="0">ABS((D7-E7)/E7)</f>
        <v>2.1894736842105217E-2</v>
      </c>
      <c r="G7" t="str">
        <f t="shared" ref="G7:G30" si="1">IF(ISBLANK(C7)," ",IF(F7&lt;15%,"In Control",IF(AND($F7&gt;=14%,F7&lt;26%),"Warning Level","Out of Control")))</f>
        <v>In Control</v>
      </c>
      <c r="H7" s="31"/>
      <c r="I7" s="32" t="s">
        <v>14</v>
      </c>
      <c r="J7" s="45" t="s">
        <v>21</v>
      </c>
    </row>
    <row r="8" spans="1:13" ht="16.5" x14ac:dyDescent="0.3">
      <c r="A8" s="37">
        <v>42185</v>
      </c>
      <c r="B8" s="37" t="s">
        <v>15</v>
      </c>
      <c r="C8" s="38">
        <v>3</v>
      </c>
      <c r="D8" s="39">
        <v>800</v>
      </c>
      <c r="E8" s="39">
        <v>950</v>
      </c>
      <c r="F8" s="40">
        <f t="shared" si="0"/>
        <v>0.15789473684210525</v>
      </c>
      <c r="G8" t="str">
        <f>IF(ISBLANK(C8)," ",IF(F8&lt;15%,"In Control",IF(AND($F8&gt;=14%,F8&lt;26%),"Warning Level","Out of Control")))</f>
        <v>Warning Level</v>
      </c>
      <c r="H8" s="33"/>
      <c r="I8" s="44" t="s">
        <v>16</v>
      </c>
      <c r="J8" s="45" t="s">
        <v>67</v>
      </c>
    </row>
    <row r="9" spans="1:13" ht="16.5" x14ac:dyDescent="0.3">
      <c r="A9" s="37">
        <v>42185</v>
      </c>
      <c r="B9" s="37" t="s">
        <v>17</v>
      </c>
      <c r="C9" s="38">
        <v>4</v>
      </c>
      <c r="D9" s="39">
        <v>928.5</v>
      </c>
      <c r="E9" s="39">
        <v>950</v>
      </c>
      <c r="F9" s="40">
        <f t="shared" si="0"/>
        <v>2.2631578947368423E-2</v>
      </c>
      <c r="G9" t="str">
        <f t="shared" si="1"/>
        <v>In Control</v>
      </c>
      <c r="H9" s="41"/>
      <c r="I9" s="42"/>
      <c r="J9" s="43"/>
    </row>
    <row r="10" spans="1:13" ht="16.5" x14ac:dyDescent="0.3">
      <c r="A10" s="37">
        <v>42185</v>
      </c>
      <c r="B10" s="37" t="s">
        <v>18</v>
      </c>
      <c r="C10" s="38">
        <v>5</v>
      </c>
      <c r="D10" s="39">
        <v>939.1</v>
      </c>
      <c r="E10" s="39">
        <v>950</v>
      </c>
      <c r="F10" s="40">
        <f t="shared" si="0"/>
        <v>1.1473684210526292E-2</v>
      </c>
      <c r="G10" t="str">
        <f t="shared" si="1"/>
        <v>In Control</v>
      </c>
      <c r="H10" s="41"/>
      <c r="I10" s="42"/>
      <c r="J10" s="43"/>
    </row>
    <row r="11" spans="1:13" ht="16.5" x14ac:dyDescent="0.3">
      <c r="A11" s="34"/>
      <c r="B11" s="34"/>
      <c r="C11" s="34"/>
      <c r="D11" s="34"/>
      <c r="E11" s="34"/>
      <c r="F11" s="40"/>
      <c r="G11" t="str">
        <f t="shared" si="1"/>
        <v xml:space="preserve"> </v>
      </c>
    </row>
    <row r="12" spans="1:13" ht="16.5" x14ac:dyDescent="0.3">
      <c r="D12" s="39"/>
      <c r="G12" t="str">
        <f t="shared" si="1"/>
        <v xml:space="preserve"> </v>
      </c>
    </row>
    <row r="13" spans="1:13" ht="16.5" x14ac:dyDescent="0.3">
      <c r="D13" s="39"/>
      <c r="G13" t="str">
        <f t="shared" si="1"/>
        <v xml:space="preserve"> </v>
      </c>
    </row>
    <row r="14" spans="1:13" x14ac:dyDescent="0.25">
      <c r="G14" t="str">
        <f t="shared" si="1"/>
        <v xml:space="preserve"> </v>
      </c>
    </row>
    <row r="15" spans="1:13" x14ac:dyDescent="0.25">
      <c r="G15" t="str">
        <f t="shared" si="1"/>
        <v xml:space="preserve"> </v>
      </c>
    </row>
    <row r="16" spans="1:13" x14ac:dyDescent="0.25">
      <c r="G16" t="str">
        <f t="shared" si="1"/>
        <v xml:space="preserve"> </v>
      </c>
    </row>
    <row r="17" spans="7:7" x14ac:dyDescent="0.25">
      <c r="G17" t="str">
        <f t="shared" si="1"/>
        <v xml:space="preserve"> </v>
      </c>
    </row>
    <row r="18" spans="7:7" x14ac:dyDescent="0.25">
      <c r="G18" t="str">
        <f t="shared" si="1"/>
        <v xml:space="preserve"> </v>
      </c>
    </row>
    <row r="19" spans="7:7" x14ac:dyDescent="0.25">
      <c r="G19" t="str">
        <f t="shared" si="1"/>
        <v xml:space="preserve"> </v>
      </c>
    </row>
    <row r="20" spans="7:7" x14ac:dyDescent="0.25">
      <c r="G20" t="str">
        <f t="shared" si="1"/>
        <v xml:space="preserve"> </v>
      </c>
    </row>
    <row r="21" spans="7:7" x14ac:dyDescent="0.25">
      <c r="G21" t="str">
        <f t="shared" si="1"/>
        <v xml:space="preserve"> </v>
      </c>
    </row>
    <row r="22" spans="7:7" x14ac:dyDescent="0.25">
      <c r="G22" t="str">
        <f t="shared" si="1"/>
        <v xml:space="preserve"> </v>
      </c>
    </row>
    <row r="23" spans="7:7" x14ac:dyDescent="0.25">
      <c r="G23" t="str">
        <f t="shared" si="1"/>
        <v xml:space="preserve"> </v>
      </c>
    </row>
    <row r="24" spans="7:7" x14ac:dyDescent="0.25">
      <c r="G24" t="str">
        <f t="shared" si="1"/>
        <v xml:space="preserve"> </v>
      </c>
    </row>
    <row r="25" spans="7:7" x14ac:dyDescent="0.25">
      <c r="G25" t="str">
        <f t="shared" si="1"/>
        <v xml:space="preserve"> </v>
      </c>
    </row>
    <row r="26" spans="7:7" x14ac:dyDescent="0.25">
      <c r="G26" t="str">
        <f t="shared" si="1"/>
        <v xml:space="preserve"> </v>
      </c>
    </row>
    <row r="27" spans="7:7" x14ac:dyDescent="0.25">
      <c r="G27" t="str">
        <f t="shared" si="1"/>
        <v xml:space="preserve"> </v>
      </c>
    </row>
    <row r="28" spans="7:7" x14ac:dyDescent="0.25">
      <c r="G28" t="str">
        <f t="shared" si="1"/>
        <v xml:space="preserve"> </v>
      </c>
    </row>
    <row r="29" spans="7:7" x14ac:dyDescent="0.25">
      <c r="G29" t="str">
        <f t="shared" si="1"/>
        <v xml:space="preserve"> </v>
      </c>
    </row>
    <row r="30" spans="7:7" x14ac:dyDescent="0.25">
      <c r="G30" t="str">
        <f t="shared" si="1"/>
        <v xml:space="preserve"> </v>
      </c>
    </row>
  </sheetData>
  <conditionalFormatting sqref="G1:G1048576">
    <cfRule type="containsText" dxfId="3" priority="2" operator="containsText" text="Warning Level">
      <formula>NOT(ISERROR(SEARCH("Warning Level",G1)))</formula>
    </cfRule>
    <cfRule type="containsText" dxfId="4" priority="1" operator="containsText" text="In Control">
      <formula>NOT(ISERROR(SEARCH("In Control",G1)))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opLeftCell="A5" workbookViewId="0">
      <selection activeCell="F7" sqref="F7"/>
    </sheetView>
  </sheetViews>
  <sheetFormatPr defaultRowHeight="15" x14ac:dyDescent="0.25"/>
  <cols>
    <col min="2" max="2" width="9.7109375" bestFit="1" customWidth="1"/>
    <col min="3" max="7" width="9.28515625" bestFit="1" customWidth="1"/>
    <col min="8" max="9" width="18.85546875" customWidth="1"/>
    <col min="10" max="10" width="17.5703125" customWidth="1"/>
  </cols>
  <sheetData>
    <row r="1" spans="1:15" s="2" customFormat="1" ht="12.75" x14ac:dyDescent="0.25"/>
    <row r="2" spans="1:15" s="2" customFormat="1" ht="20.25" thickBot="1" x14ac:dyDescent="0.3">
      <c r="B2" s="4" t="s">
        <v>66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21" thickTop="1" thickBot="1" x14ac:dyDescent="0.3">
      <c r="B3" s="4" t="s">
        <v>44</v>
      </c>
      <c r="C3" s="4"/>
      <c r="D3" s="4"/>
    </row>
    <row r="4" spans="1:15" ht="15.75" thickTop="1" x14ac:dyDescent="0.25">
      <c r="A4" s="47"/>
      <c r="B4" s="54"/>
      <c r="C4" s="54"/>
      <c r="D4" s="54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x14ac:dyDescent="0.25">
      <c r="A5" s="47"/>
      <c r="B5" s="51" t="s">
        <v>8</v>
      </c>
      <c r="C5" s="51" t="s">
        <v>22</v>
      </c>
      <c r="D5" s="51" t="s">
        <v>31</v>
      </c>
      <c r="E5" s="51" t="s">
        <v>32</v>
      </c>
      <c r="F5" s="55" t="s">
        <v>23</v>
      </c>
      <c r="G5" s="55" t="s">
        <v>24</v>
      </c>
      <c r="H5" s="51" t="s">
        <v>61</v>
      </c>
      <c r="I5" s="51" t="s">
        <v>62</v>
      </c>
      <c r="J5" s="51" t="s">
        <v>63</v>
      </c>
      <c r="K5" s="47"/>
      <c r="L5" s="47"/>
      <c r="M5" s="47"/>
      <c r="N5" s="47"/>
    </row>
    <row r="6" spans="1:15" x14ac:dyDescent="0.25">
      <c r="A6" s="47"/>
      <c r="B6" s="48">
        <v>40679</v>
      </c>
      <c r="C6" s="56">
        <v>5</v>
      </c>
      <c r="D6" s="50">
        <v>251.5</v>
      </c>
      <c r="E6" s="50">
        <v>207</v>
      </c>
      <c r="F6" s="50">
        <f>IF(OR(ISBLANK(D6), ISBLANK(E6))," ", (AVERAGE(D6:E6)))</f>
        <v>229.25</v>
      </c>
      <c r="G6" s="50">
        <f t="shared" ref="G6:G9" si="0">IF(OR(ISBLANK(D6), ISBLANK(E6))," ", (ABS(D6-E6)/F6*100))</f>
        <v>19.41112322791712</v>
      </c>
      <c r="H6" s="47" t="str">
        <f>IF(OR($F6&gt;=75, ISBLANK(C6))," ", "No Control Limit" )</f>
        <v xml:space="preserve"> </v>
      </c>
      <c r="I6" s="47" t="str">
        <f>IF(OR($F6&lt;75, $F6&gt;=150, ISBLANK(C6))," ",IF($G6&lt;=25, "In Control", IF(AND($G6&gt;25, $G6&lt;50), "Warning Level", "Out of Control Level")))</f>
        <v xml:space="preserve"> </v>
      </c>
      <c r="J6" s="47" t="str">
        <f>IF($F6&lt;150," ",IF($G6&lt;=14, "In Control", IF(AND($G6&gt;14, $G6&lt;28), "Warning Level", "Out of Control Level")))</f>
        <v>Warning Level</v>
      </c>
      <c r="L6" s="58" t="s">
        <v>59</v>
      </c>
      <c r="M6" s="59"/>
      <c r="N6" s="59"/>
      <c r="O6" s="60"/>
    </row>
    <row r="7" spans="1:15" x14ac:dyDescent="0.25">
      <c r="A7" s="47"/>
      <c r="B7" s="48">
        <v>40680</v>
      </c>
      <c r="C7" s="56">
        <v>6</v>
      </c>
      <c r="D7" s="49">
        <v>370</v>
      </c>
      <c r="E7" s="49">
        <v>326.5</v>
      </c>
      <c r="F7" s="50">
        <f>IF(OR(ISBLANK(D7), ISBLANK(E7))," ", (AVERAGE(D7:E7)))</f>
        <v>348.25</v>
      </c>
      <c r="G7" s="50">
        <f t="shared" si="0"/>
        <v>12.49102656137832</v>
      </c>
      <c r="H7" s="47" t="str">
        <f t="shared" ref="H7:H50" si="1">IF(OR($F7&gt;=75, ISBLANK(C7))," ", "No Control Limit" )</f>
        <v xml:space="preserve"> </v>
      </c>
      <c r="I7" s="47" t="str">
        <f t="shared" ref="I7:I50" si="2">IF(OR($F7&lt;75, $F7&gt;=150, ISBLANK(C7))," ",IF($G7&lt;=25, "In Control", IF(AND($G7&gt;25, $G7&lt;50), "Warning Level", "Out of Control Level")))</f>
        <v xml:space="preserve"> </v>
      </c>
      <c r="J7" s="47" t="str">
        <f t="shared" ref="J7:J50" si="3">IF($F7&lt;150," ",IF($G7&lt;=14, "In Control", IF(AND($G7&gt;14, $G7&lt;28), "Warning Level", "Out of Control Level")))</f>
        <v>In Control</v>
      </c>
      <c r="L7" s="61"/>
      <c r="M7" s="62"/>
      <c r="N7" s="57" t="s">
        <v>25</v>
      </c>
      <c r="O7" s="63" t="s">
        <v>26</v>
      </c>
    </row>
    <row r="8" spans="1:15" x14ac:dyDescent="0.25">
      <c r="A8" s="47"/>
      <c r="B8" s="48">
        <v>40681</v>
      </c>
      <c r="C8" s="56">
        <v>7</v>
      </c>
      <c r="D8" s="49">
        <v>168</v>
      </c>
      <c r="E8" s="49">
        <v>152</v>
      </c>
      <c r="F8" s="50">
        <f>AVERAGE(D8:E8)</f>
        <v>160</v>
      </c>
      <c r="G8" s="50">
        <f t="shared" si="0"/>
        <v>10</v>
      </c>
      <c r="H8" s="47" t="str">
        <f t="shared" si="1"/>
        <v xml:space="preserve"> </v>
      </c>
      <c r="I8" s="47" t="str">
        <f t="shared" si="2"/>
        <v xml:space="preserve"> </v>
      </c>
      <c r="J8" s="47" t="str">
        <f t="shared" si="3"/>
        <v>In Control</v>
      </c>
      <c r="L8" s="61"/>
      <c r="M8" s="62"/>
      <c r="N8" s="57" t="s">
        <v>14</v>
      </c>
      <c r="O8" s="63" t="s">
        <v>27</v>
      </c>
    </row>
    <row r="9" spans="1:15" x14ac:dyDescent="0.25">
      <c r="A9" s="47"/>
      <c r="B9" s="48">
        <v>40703</v>
      </c>
      <c r="C9" s="56">
        <v>8</v>
      </c>
      <c r="D9" s="49">
        <v>296</v>
      </c>
      <c r="E9" s="49">
        <v>253</v>
      </c>
      <c r="F9" s="50">
        <f>AVERAGE(D9:E9)</f>
        <v>274.5</v>
      </c>
      <c r="G9" s="50">
        <f t="shared" si="0"/>
        <v>15.664845173041893</v>
      </c>
      <c r="H9" s="47" t="str">
        <f t="shared" si="1"/>
        <v xml:space="preserve"> </v>
      </c>
      <c r="I9" s="47" t="str">
        <f t="shared" si="2"/>
        <v xml:space="preserve"> </v>
      </c>
      <c r="J9" s="47" t="str">
        <f t="shared" si="3"/>
        <v>Warning Level</v>
      </c>
      <c r="L9" s="61"/>
      <c r="M9" s="64"/>
      <c r="N9" s="57"/>
      <c r="O9" s="63"/>
    </row>
    <row r="10" spans="1:15" x14ac:dyDescent="0.25">
      <c r="A10" s="47"/>
      <c r="B10" s="47"/>
      <c r="C10" s="47"/>
      <c r="D10" s="47"/>
      <c r="E10" s="47"/>
      <c r="F10" s="47"/>
      <c r="G10" s="50" t="str">
        <f>IF(OR(ISBLANK(D10), ISBLANK(E10))," ", (ABS(D10-E10)/F10*100))</f>
        <v xml:space="preserve"> </v>
      </c>
      <c r="H10" s="47" t="str">
        <f t="shared" si="1"/>
        <v xml:space="preserve"> </v>
      </c>
      <c r="I10" s="47" t="str">
        <f t="shared" si="2"/>
        <v xml:space="preserve"> </v>
      </c>
      <c r="J10" s="47" t="str">
        <f t="shared" si="3"/>
        <v xml:space="preserve"> </v>
      </c>
      <c r="L10" s="61"/>
      <c r="M10" s="65"/>
      <c r="N10" s="65"/>
      <c r="O10" s="66"/>
    </row>
    <row r="11" spans="1:15" x14ac:dyDescent="0.25">
      <c r="A11" s="47"/>
      <c r="B11" s="47"/>
      <c r="C11" s="47"/>
      <c r="D11" s="47"/>
      <c r="E11" s="47"/>
      <c r="F11" s="47"/>
      <c r="G11" s="50" t="str">
        <f t="shared" ref="G11:G50" si="4">IF(OR(ISBLANK(D11), ISBLANK(E11))," ", (ABS(D11-E11)/F11*100))</f>
        <v xml:space="preserve"> </v>
      </c>
      <c r="H11" s="47" t="str">
        <f t="shared" si="1"/>
        <v xml:space="preserve"> </v>
      </c>
      <c r="I11" s="47" t="str">
        <f t="shared" si="2"/>
        <v xml:space="preserve"> </v>
      </c>
      <c r="J11" s="47" t="str">
        <f t="shared" si="3"/>
        <v xml:space="preserve"> </v>
      </c>
      <c r="L11" s="61" t="s">
        <v>60</v>
      </c>
      <c r="M11" s="65"/>
      <c r="N11" s="65"/>
      <c r="O11" s="66"/>
    </row>
    <row r="12" spans="1:15" x14ac:dyDescent="0.25">
      <c r="A12" s="47"/>
      <c r="B12" s="47"/>
      <c r="C12" s="47"/>
      <c r="D12" s="47"/>
      <c r="E12" s="47"/>
      <c r="F12" s="47"/>
      <c r="G12" s="50" t="str">
        <f t="shared" si="4"/>
        <v xml:space="preserve"> </v>
      </c>
      <c r="H12" s="47" t="str">
        <f t="shared" si="1"/>
        <v xml:space="preserve"> </v>
      </c>
      <c r="I12" s="47" t="str">
        <f t="shared" si="2"/>
        <v xml:space="preserve"> </v>
      </c>
      <c r="J12" s="47" t="str">
        <f t="shared" si="3"/>
        <v xml:space="preserve"> </v>
      </c>
      <c r="L12" s="61"/>
      <c r="M12" s="65"/>
      <c r="N12" s="65"/>
      <c r="O12" s="66"/>
    </row>
    <row r="13" spans="1:15" x14ac:dyDescent="0.25">
      <c r="A13" s="47"/>
      <c r="B13" s="47"/>
      <c r="C13" s="47"/>
      <c r="D13" s="47"/>
      <c r="E13" s="47"/>
      <c r="F13" s="47"/>
      <c r="G13" s="50" t="str">
        <f t="shared" si="4"/>
        <v xml:space="preserve"> </v>
      </c>
      <c r="H13" s="47" t="str">
        <f t="shared" si="1"/>
        <v xml:space="preserve"> </v>
      </c>
      <c r="I13" s="47" t="str">
        <f t="shared" si="2"/>
        <v xml:space="preserve"> </v>
      </c>
      <c r="J13" s="47" t="str">
        <f t="shared" si="3"/>
        <v xml:space="preserve"> </v>
      </c>
      <c r="L13" s="67"/>
      <c r="M13" s="68"/>
      <c r="N13" s="57" t="s">
        <v>25</v>
      </c>
      <c r="O13" s="63" t="s">
        <v>28</v>
      </c>
    </row>
    <row r="14" spans="1:15" x14ac:dyDescent="0.25">
      <c r="A14" s="47"/>
      <c r="B14" s="47"/>
      <c r="C14" s="47"/>
      <c r="D14" s="47"/>
      <c r="E14" s="47"/>
      <c r="F14" s="47"/>
      <c r="G14" s="50" t="str">
        <f t="shared" si="4"/>
        <v xml:space="preserve"> </v>
      </c>
      <c r="H14" s="47" t="str">
        <f t="shared" si="1"/>
        <v xml:space="preserve"> </v>
      </c>
      <c r="I14" s="47" t="str">
        <f t="shared" si="2"/>
        <v xml:space="preserve"> </v>
      </c>
      <c r="J14" s="47" t="str">
        <f t="shared" si="3"/>
        <v xml:space="preserve"> </v>
      </c>
      <c r="L14" s="67"/>
      <c r="M14" s="68"/>
      <c r="N14" s="57" t="s">
        <v>14</v>
      </c>
      <c r="O14" s="63" t="s">
        <v>29</v>
      </c>
    </row>
    <row r="15" spans="1:15" x14ac:dyDescent="0.25">
      <c r="A15" s="47"/>
      <c r="B15" s="47"/>
      <c r="C15" s="47"/>
      <c r="D15" s="47"/>
      <c r="E15" s="47"/>
      <c r="F15" s="47"/>
      <c r="G15" s="50" t="str">
        <f t="shared" si="4"/>
        <v xml:space="preserve"> </v>
      </c>
      <c r="H15" s="47" t="str">
        <f t="shared" si="1"/>
        <v xml:space="preserve"> </v>
      </c>
      <c r="I15" s="47" t="str">
        <f t="shared" si="2"/>
        <v xml:space="preserve"> </v>
      </c>
      <c r="J15" s="47" t="str">
        <f t="shared" si="3"/>
        <v xml:space="preserve"> </v>
      </c>
      <c r="L15" s="67"/>
      <c r="M15" s="68"/>
      <c r="N15" s="57"/>
      <c r="O15" s="63"/>
    </row>
    <row r="16" spans="1:15" x14ac:dyDescent="0.25">
      <c r="A16" s="47"/>
      <c r="B16" s="47"/>
      <c r="C16" s="47"/>
      <c r="D16" s="47"/>
      <c r="E16" s="47"/>
      <c r="F16" s="47"/>
      <c r="G16" s="50" t="str">
        <f t="shared" si="4"/>
        <v xml:space="preserve"> </v>
      </c>
      <c r="H16" s="47" t="str">
        <f t="shared" si="1"/>
        <v xml:space="preserve"> </v>
      </c>
      <c r="I16" s="47" t="str">
        <f t="shared" si="2"/>
        <v xml:space="preserve"> </v>
      </c>
      <c r="J16" s="47" t="str">
        <f t="shared" si="3"/>
        <v xml:space="preserve"> </v>
      </c>
      <c r="L16" s="61"/>
      <c r="M16" s="65"/>
      <c r="N16" s="65"/>
      <c r="O16" s="66"/>
    </row>
    <row r="17" spans="1:15" x14ac:dyDescent="0.25">
      <c r="A17" s="47"/>
      <c r="B17" s="47"/>
      <c r="C17" s="47"/>
      <c r="D17" s="47"/>
      <c r="E17" s="47"/>
      <c r="F17" s="47"/>
      <c r="G17" s="50" t="str">
        <f t="shared" si="4"/>
        <v xml:space="preserve"> </v>
      </c>
      <c r="H17" s="47" t="str">
        <f t="shared" si="1"/>
        <v xml:space="preserve"> </v>
      </c>
      <c r="I17" s="47" t="str">
        <f t="shared" si="2"/>
        <v xml:space="preserve"> </v>
      </c>
      <c r="J17" s="47" t="str">
        <f t="shared" si="3"/>
        <v xml:space="preserve"> </v>
      </c>
      <c r="L17" s="61" t="s">
        <v>30</v>
      </c>
      <c r="M17" s="65"/>
      <c r="N17" s="65"/>
      <c r="O17" s="66"/>
    </row>
    <row r="18" spans="1:15" x14ac:dyDescent="0.25">
      <c r="A18" s="47"/>
      <c r="B18" s="47"/>
      <c r="C18" s="47"/>
      <c r="D18" s="47"/>
      <c r="E18" s="47"/>
      <c r="F18" s="47"/>
      <c r="G18" s="50" t="str">
        <f t="shared" si="4"/>
        <v xml:space="preserve"> </v>
      </c>
      <c r="H18" s="47" t="str">
        <f t="shared" si="1"/>
        <v xml:space="preserve"> </v>
      </c>
      <c r="I18" s="47" t="str">
        <f t="shared" si="2"/>
        <v xml:space="preserve"> </v>
      </c>
      <c r="J18" s="47" t="str">
        <f t="shared" si="3"/>
        <v xml:space="preserve"> </v>
      </c>
      <c r="L18" s="69"/>
      <c r="M18" s="70"/>
      <c r="N18" s="70"/>
      <c r="O18" s="71"/>
    </row>
    <row r="19" spans="1:15" x14ac:dyDescent="0.25">
      <c r="A19" s="47"/>
      <c r="B19" s="47"/>
      <c r="C19" s="47"/>
      <c r="D19" s="47"/>
      <c r="E19" s="47"/>
      <c r="F19" s="47"/>
      <c r="G19" s="50" t="str">
        <f t="shared" si="4"/>
        <v xml:space="preserve"> </v>
      </c>
      <c r="H19" s="47" t="str">
        <f t="shared" si="1"/>
        <v xml:space="preserve"> </v>
      </c>
      <c r="I19" s="47" t="str">
        <f t="shared" si="2"/>
        <v xml:space="preserve"> </v>
      </c>
      <c r="J19" s="47" t="str">
        <f t="shared" si="3"/>
        <v xml:space="preserve"> </v>
      </c>
      <c r="K19" s="47"/>
      <c r="L19" s="47"/>
      <c r="M19" s="47"/>
      <c r="N19" s="47"/>
    </row>
    <row r="20" spans="1:15" x14ac:dyDescent="0.25">
      <c r="A20" s="47"/>
      <c r="B20" s="47"/>
      <c r="C20" s="47"/>
      <c r="D20" s="47"/>
      <c r="E20" s="47"/>
      <c r="F20" s="47"/>
      <c r="G20" s="50" t="str">
        <f t="shared" si="4"/>
        <v xml:space="preserve"> </v>
      </c>
      <c r="H20" s="47" t="str">
        <f t="shared" si="1"/>
        <v xml:space="preserve"> </v>
      </c>
      <c r="I20" s="47" t="str">
        <f t="shared" si="2"/>
        <v xml:space="preserve"> </v>
      </c>
      <c r="J20" s="47" t="str">
        <f t="shared" si="3"/>
        <v xml:space="preserve"> </v>
      </c>
      <c r="K20" s="47"/>
      <c r="L20" s="47"/>
      <c r="M20" s="47"/>
      <c r="N20" s="47"/>
    </row>
    <row r="21" spans="1:15" x14ac:dyDescent="0.25">
      <c r="A21" s="47"/>
      <c r="B21" s="47"/>
      <c r="C21" s="47"/>
      <c r="D21" s="47"/>
      <c r="E21" s="47"/>
      <c r="F21" s="47"/>
      <c r="G21" s="50" t="str">
        <f t="shared" si="4"/>
        <v xml:space="preserve"> </v>
      </c>
      <c r="H21" s="47" t="str">
        <f t="shared" si="1"/>
        <v xml:space="preserve"> </v>
      </c>
      <c r="I21" s="47" t="str">
        <f t="shared" si="2"/>
        <v xml:space="preserve"> </v>
      </c>
      <c r="J21" s="47" t="str">
        <f t="shared" si="3"/>
        <v xml:space="preserve"> </v>
      </c>
      <c r="K21" s="47"/>
      <c r="L21" s="47"/>
      <c r="M21" s="47"/>
      <c r="N21" s="47"/>
    </row>
    <row r="22" spans="1:15" x14ac:dyDescent="0.25">
      <c r="A22" s="47"/>
      <c r="B22" s="47"/>
      <c r="C22" s="47"/>
      <c r="D22" s="47"/>
      <c r="E22" s="47"/>
      <c r="F22" s="47"/>
      <c r="G22" s="50" t="str">
        <f t="shared" si="4"/>
        <v xml:space="preserve"> </v>
      </c>
      <c r="H22" s="47" t="str">
        <f t="shared" si="1"/>
        <v xml:space="preserve"> </v>
      </c>
      <c r="I22" s="47" t="str">
        <f t="shared" si="2"/>
        <v xml:space="preserve"> </v>
      </c>
      <c r="J22" s="47" t="str">
        <f t="shared" si="3"/>
        <v xml:space="preserve"> </v>
      </c>
      <c r="K22" s="47"/>
      <c r="L22" s="47"/>
      <c r="M22" s="47"/>
      <c r="N22" s="47"/>
    </row>
    <row r="23" spans="1:15" x14ac:dyDescent="0.25">
      <c r="A23" s="47"/>
      <c r="B23" s="47"/>
      <c r="C23" s="47"/>
      <c r="D23" s="47"/>
      <c r="E23" s="47"/>
      <c r="F23" s="47"/>
      <c r="G23" s="50" t="str">
        <f t="shared" si="4"/>
        <v xml:space="preserve"> </v>
      </c>
      <c r="H23" s="47" t="str">
        <f t="shared" si="1"/>
        <v xml:space="preserve"> </v>
      </c>
      <c r="I23" s="47" t="str">
        <f t="shared" si="2"/>
        <v xml:space="preserve"> </v>
      </c>
      <c r="J23" s="47" t="str">
        <f t="shared" si="3"/>
        <v xml:space="preserve"> </v>
      </c>
      <c r="K23" s="47"/>
      <c r="L23" s="47"/>
      <c r="M23" s="47"/>
      <c r="N23" s="47"/>
    </row>
    <row r="24" spans="1:15" x14ac:dyDescent="0.25">
      <c r="A24" s="47"/>
      <c r="B24" s="47"/>
      <c r="C24" s="47"/>
      <c r="D24" s="47"/>
      <c r="E24" s="47"/>
      <c r="F24" s="47"/>
      <c r="G24" s="50" t="str">
        <f t="shared" si="4"/>
        <v xml:space="preserve"> </v>
      </c>
      <c r="H24" s="47" t="str">
        <f t="shared" si="1"/>
        <v xml:space="preserve"> </v>
      </c>
      <c r="I24" s="47" t="str">
        <f t="shared" si="2"/>
        <v xml:space="preserve"> </v>
      </c>
      <c r="J24" s="47" t="str">
        <f t="shared" si="3"/>
        <v xml:space="preserve"> </v>
      </c>
      <c r="K24" s="47"/>
      <c r="L24" s="47"/>
      <c r="M24" s="47"/>
      <c r="N24" s="47"/>
    </row>
    <row r="25" spans="1:15" x14ac:dyDescent="0.25">
      <c r="A25" s="47"/>
      <c r="B25" s="47"/>
      <c r="C25" s="47"/>
      <c r="D25" s="47"/>
      <c r="E25" s="47"/>
      <c r="F25" s="47"/>
      <c r="G25" s="50" t="str">
        <f t="shared" si="4"/>
        <v xml:space="preserve"> </v>
      </c>
      <c r="H25" s="47" t="str">
        <f t="shared" si="1"/>
        <v xml:space="preserve"> </v>
      </c>
      <c r="I25" s="47" t="str">
        <f t="shared" si="2"/>
        <v xml:space="preserve"> </v>
      </c>
      <c r="J25" s="47" t="str">
        <f t="shared" si="3"/>
        <v xml:space="preserve"> </v>
      </c>
      <c r="K25" s="47"/>
      <c r="L25" s="47"/>
      <c r="M25" s="47"/>
      <c r="N25" s="47"/>
    </row>
    <row r="26" spans="1:15" x14ac:dyDescent="0.25">
      <c r="A26" s="47"/>
      <c r="B26" s="47"/>
      <c r="C26" s="47"/>
      <c r="D26" s="47"/>
      <c r="E26" s="47"/>
      <c r="F26" s="47"/>
      <c r="G26" s="50" t="str">
        <f t="shared" si="4"/>
        <v xml:space="preserve"> </v>
      </c>
      <c r="H26" s="47" t="str">
        <f t="shared" si="1"/>
        <v xml:space="preserve"> </v>
      </c>
      <c r="I26" s="47" t="str">
        <f t="shared" si="2"/>
        <v xml:space="preserve"> </v>
      </c>
      <c r="J26" s="47" t="str">
        <f t="shared" si="3"/>
        <v xml:space="preserve"> </v>
      </c>
      <c r="K26" s="47"/>
      <c r="L26" s="47"/>
      <c r="M26" s="47"/>
      <c r="N26" s="47"/>
    </row>
    <row r="27" spans="1:15" x14ac:dyDescent="0.25">
      <c r="A27" s="47"/>
      <c r="B27" s="47"/>
      <c r="C27" s="47"/>
      <c r="D27" s="47"/>
      <c r="E27" s="47"/>
      <c r="F27" s="47"/>
      <c r="G27" s="50" t="str">
        <f t="shared" si="4"/>
        <v xml:space="preserve"> </v>
      </c>
      <c r="H27" s="47" t="str">
        <f t="shared" si="1"/>
        <v xml:space="preserve"> </v>
      </c>
      <c r="I27" s="47" t="str">
        <f t="shared" si="2"/>
        <v xml:space="preserve"> </v>
      </c>
      <c r="J27" s="47" t="str">
        <f t="shared" si="3"/>
        <v xml:space="preserve"> </v>
      </c>
      <c r="K27" s="47"/>
      <c r="L27" s="47"/>
      <c r="M27" s="47"/>
      <c r="N27" s="47"/>
    </row>
    <row r="28" spans="1:15" x14ac:dyDescent="0.25">
      <c r="A28" s="47"/>
      <c r="B28" s="47"/>
      <c r="C28" s="47"/>
      <c r="D28" s="47"/>
      <c r="E28" s="47"/>
      <c r="F28" s="47"/>
      <c r="G28" s="50" t="str">
        <f t="shared" si="4"/>
        <v xml:space="preserve"> </v>
      </c>
      <c r="H28" s="47" t="str">
        <f t="shared" si="1"/>
        <v xml:space="preserve"> </v>
      </c>
      <c r="I28" s="47" t="str">
        <f t="shared" si="2"/>
        <v xml:space="preserve"> </v>
      </c>
      <c r="J28" s="47" t="str">
        <f t="shared" si="3"/>
        <v xml:space="preserve"> </v>
      </c>
      <c r="K28" s="47"/>
      <c r="L28" s="47"/>
      <c r="M28" s="47"/>
      <c r="N28" s="47"/>
    </row>
    <row r="29" spans="1:15" x14ac:dyDescent="0.25">
      <c r="A29" s="47"/>
      <c r="B29" s="47"/>
      <c r="C29" s="47"/>
      <c r="D29" s="47"/>
      <c r="E29" s="47"/>
      <c r="F29" s="47"/>
      <c r="G29" s="50" t="str">
        <f t="shared" si="4"/>
        <v xml:space="preserve"> </v>
      </c>
      <c r="H29" s="47" t="str">
        <f t="shared" si="1"/>
        <v xml:space="preserve"> </v>
      </c>
      <c r="I29" s="47" t="str">
        <f t="shared" si="2"/>
        <v xml:space="preserve"> </v>
      </c>
      <c r="J29" s="47" t="str">
        <f t="shared" si="3"/>
        <v xml:space="preserve"> </v>
      </c>
      <c r="K29" s="47"/>
      <c r="L29" s="47"/>
      <c r="M29" s="47"/>
      <c r="N29" s="47"/>
    </row>
    <row r="30" spans="1:15" x14ac:dyDescent="0.25">
      <c r="A30" s="47"/>
      <c r="B30" s="47"/>
      <c r="C30" s="47"/>
      <c r="D30" s="47"/>
      <c r="E30" s="47"/>
      <c r="F30" s="47"/>
      <c r="G30" s="50" t="str">
        <f t="shared" si="4"/>
        <v xml:space="preserve"> </v>
      </c>
      <c r="H30" s="47" t="str">
        <f t="shared" si="1"/>
        <v xml:space="preserve"> </v>
      </c>
      <c r="I30" s="47" t="str">
        <f t="shared" si="2"/>
        <v xml:space="preserve"> </v>
      </c>
      <c r="J30" s="47" t="str">
        <f t="shared" si="3"/>
        <v xml:space="preserve"> </v>
      </c>
      <c r="K30" s="47"/>
      <c r="L30" s="47"/>
      <c r="M30" s="47"/>
      <c r="N30" s="47"/>
    </row>
    <row r="31" spans="1:15" x14ac:dyDescent="0.25">
      <c r="A31" s="47"/>
      <c r="B31" s="47"/>
      <c r="C31" s="47"/>
      <c r="D31" s="47"/>
      <c r="E31" s="47"/>
      <c r="F31" s="47"/>
      <c r="G31" s="50"/>
      <c r="H31" s="47"/>
      <c r="I31" s="47"/>
      <c r="J31" s="47"/>
      <c r="K31" s="47"/>
      <c r="L31" s="47"/>
      <c r="M31" s="47"/>
      <c r="N31" s="47"/>
    </row>
    <row r="32" spans="1:15" x14ac:dyDescent="0.25">
      <c r="A32" s="47"/>
      <c r="B32" s="47"/>
      <c r="C32" s="47"/>
      <c r="D32" s="47"/>
      <c r="E32" s="47"/>
      <c r="F32" s="47"/>
      <c r="G32" s="50"/>
      <c r="H32" s="47"/>
      <c r="I32" s="47"/>
      <c r="J32" s="47"/>
      <c r="K32" s="47"/>
      <c r="L32" s="47"/>
      <c r="M32" s="47"/>
      <c r="N32" s="47"/>
    </row>
    <row r="33" spans="1:14" x14ac:dyDescent="0.25">
      <c r="A33" s="47"/>
      <c r="B33" s="47"/>
      <c r="C33" s="47"/>
      <c r="D33" s="47"/>
      <c r="E33" s="47"/>
      <c r="F33" s="47"/>
      <c r="G33" s="50"/>
      <c r="H33" s="47"/>
      <c r="I33" s="47"/>
      <c r="J33" s="47"/>
      <c r="K33" s="47"/>
      <c r="L33" s="47"/>
      <c r="M33" s="47"/>
      <c r="N33" s="47"/>
    </row>
    <row r="34" spans="1:14" x14ac:dyDescent="0.25">
      <c r="A34" s="47"/>
      <c r="B34" s="47"/>
      <c r="C34" s="47"/>
      <c r="D34" s="47"/>
      <c r="E34" s="47"/>
      <c r="F34" s="47"/>
      <c r="G34" s="50"/>
      <c r="H34" s="47"/>
      <c r="I34" s="47"/>
      <c r="J34" s="47"/>
      <c r="K34" s="47"/>
      <c r="L34" s="47"/>
      <c r="M34" s="47"/>
      <c r="N34" s="47"/>
    </row>
    <row r="35" spans="1:14" x14ac:dyDescent="0.25">
      <c r="A35" s="47"/>
      <c r="B35" s="47"/>
      <c r="C35" s="47"/>
      <c r="D35" s="47"/>
      <c r="E35" s="47"/>
      <c r="F35" s="47"/>
      <c r="G35" s="50"/>
      <c r="H35" s="47"/>
      <c r="I35" s="47"/>
      <c r="J35" s="47"/>
      <c r="K35" s="47"/>
      <c r="L35" s="47"/>
      <c r="M35" s="47"/>
      <c r="N35" s="47"/>
    </row>
    <row r="36" spans="1:14" x14ac:dyDescent="0.25">
      <c r="A36" s="47"/>
      <c r="B36" s="47"/>
      <c r="C36" s="47"/>
      <c r="D36" s="47"/>
      <c r="E36" s="47"/>
      <c r="F36" s="47"/>
      <c r="G36" s="50"/>
      <c r="H36" s="47"/>
      <c r="I36" s="47"/>
      <c r="J36" s="47"/>
      <c r="K36" s="47"/>
      <c r="L36" s="47"/>
      <c r="M36" s="47"/>
      <c r="N36" s="47"/>
    </row>
    <row r="37" spans="1:14" x14ac:dyDescent="0.25">
      <c r="A37" s="47"/>
      <c r="B37" s="47"/>
      <c r="C37" s="47"/>
      <c r="D37" s="47"/>
      <c r="E37" s="47"/>
      <c r="F37" s="47"/>
      <c r="G37" s="50"/>
      <c r="H37" s="47"/>
      <c r="I37" s="47"/>
      <c r="J37" s="47"/>
      <c r="K37" s="47"/>
      <c r="L37" s="47"/>
      <c r="M37" s="47"/>
      <c r="N37" s="47"/>
    </row>
    <row r="38" spans="1:14" x14ac:dyDescent="0.25">
      <c r="A38" s="47"/>
      <c r="B38" s="47"/>
      <c r="C38" s="47"/>
      <c r="D38" s="47"/>
      <c r="E38" s="47"/>
      <c r="F38" s="47"/>
      <c r="G38" s="50"/>
      <c r="H38" s="47"/>
      <c r="I38" s="47"/>
      <c r="J38" s="47"/>
      <c r="K38" s="47"/>
      <c r="L38" s="47"/>
      <c r="M38" s="47"/>
      <c r="N38" s="47"/>
    </row>
    <row r="39" spans="1:14" x14ac:dyDescent="0.25">
      <c r="A39" s="47"/>
      <c r="B39" s="47"/>
      <c r="C39" s="47"/>
      <c r="D39" s="47"/>
      <c r="E39" s="47"/>
      <c r="F39" s="47"/>
      <c r="G39" s="50"/>
      <c r="H39" s="47"/>
      <c r="I39" s="47"/>
      <c r="J39" s="47"/>
      <c r="K39" s="47"/>
      <c r="L39" s="47"/>
      <c r="M39" s="47"/>
      <c r="N39" s="47"/>
    </row>
    <row r="40" spans="1:14" x14ac:dyDescent="0.25">
      <c r="A40" s="47"/>
      <c r="B40" s="47"/>
      <c r="C40" s="47"/>
      <c r="D40" s="47"/>
      <c r="E40" s="47"/>
      <c r="F40" s="47"/>
      <c r="G40" s="50"/>
      <c r="H40" s="47"/>
      <c r="I40" s="47"/>
      <c r="J40" s="47"/>
      <c r="K40" s="47"/>
      <c r="L40" s="47"/>
      <c r="M40" s="47"/>
      <c r="N40" s="47"/>
    </row>
    <row r="41" spans="1:14" x14ac:dyDescent="0.25">
      <c r="A41" s="47"/>
      <c r="B41" s="47"/>
      <c r="C41" s="47"/>
      <c r="D41" s="47"/>
      <c r="E41" s="47"/>
      <c r="F41" s="47"/>
      <c r="G41" s="50"/>
      <c r="H41" s="47"/>
      <c r="I41" s="47"/>
      <c r="J41" s="47"/>
      <c r="K41" s="47"/>
      <c r="L41" s="47"/>
      <c r="M41" s="47"/>
      <c r="N41" s="47"/>
    </row>
    <row r="42" spans="1:14" x14ac:dyDescent="0.25">
      <c r="A42" s="47"/>
      <c r="B42" s="47"/>
      <c r="C42" s="47"/>
      <c r="D42" s="47"/>
      <c r="E42" s="47"/>
      <c r="F42" s="47"/>
      <c r="G42" s="50"/>
      <c r="H42" s="47"/>
      <c r="I42" s="47"/>
      <c r="J42" s="47"/>
      <c r="K42" s="47"/>
      <c r="L42" s="47"/>
      <c r="M42" s="47"/>
      <c r="N42" s="47"/>
    </row>
    <row r="43" spans="1:14" x14ac:dyDescent="0.25">
      <c r="A43" s="47"/>
      <c r="B43" s="47"/>
      <c r="C43" s="47"/>
      <c r="D43" s="47"/>
      <c r="E43" s="47"/>
      <c r="F43" s="47"/>
      <c r="G43" s="50"/>
      <c r="H43" s="47"/>
      <c r="I43" s="47"/>
      <c r="J43" s="47"/>
      <c r="K43" s="47"/>
      <c r="L43" s="47"/>
      <c r="M43" s="47"/>
      <c r="N43" s="47"/>
    </row>
    <row r="44" spans="1:14" x14ac:dyDescent="0.25">
      <c r="A44" s="47"/>
      <c r="B44" s="47"/>
      <c r="C44" s="47"/>
      <c r="D44" s="47"/>
      <c r="E44" s="47"/>
      <c r="F44" s="47"/>
      <c r="G44" s="50"/>
      <c r="H44" s="47"/>
      <c r="I44" s="47"/>
      <c r="J44" s="47"/>
      <c r="K44" s="47"/>
      <c r="L44" s="47"/>
      <c r="M44" s="47"/>
      <c r="N44" s="47"/>
    </row>
    <row r="45" spans="1:14" x14ac:dyDescent="0.25">
      <c r="A45" s="47"/>
      <c r="B45" s="47"/>
      <c r="C45" s="47"/>
      <c r="D45" s="47"/>
      <c r="E45" s="47"/>
      <c r="F45" s="47"/>
      <c r="G45" s="50"/>
      <c r="H45" s="47"/>
      <c r="I45" s="47"/>
      <c r="J45" s="47"/>
      <c r="K45" s="47"/>
      <c r="L45" s="47"/>
      <c r="M45" s="47"/>
      <c r="N45" s="47"/>
    </row>
    <row r="46" spans="1:14" x14ac:dyDescent="0.25">
      <c r="A46" s="47"/>
      <c r="B46" s="47"/>
      <c r="C46" s="47"/>
      <c r="D46" s="47"/>
      <c r="E46" s="47"/>
      <c r="F46" s="47"/>
      <c r="G46" s="50"/>
      <c r="H46" s="47"/>
      <c r="I46" s="47"/>
      <c r="J46" s="47"/>
      <c r="K46" s="47"/>
      <c r="L46" s="47"/>
      <c r="M46" s="47"/>
      <c r="N46" s="47"/>
    </row>
    <row r="47" spans="1:14" x14ac:dyDescent="0.25">
      <c r="A47" s="47"/>
      <c r="B47" s="47"/>
      <c r="C47" s="47"/>
      <c r="D47" s="47"/>
      <c r="E47" s="47"/>
      <c r="F47" s="47"/>
      <c r="G47" s="50"/>
      <c r="H47" s="47"/>
      <c r="I47" s="47"/>
      <c r="J47" s="47"/>
      <c r="K47" s="47"/>
      <c r="L47" s="47"/>
      <c r="M47" s="47"/>
      <c r="N47" s="47"/>
    </row>
    <row r="48" spans="1:14" x14ac:dyDescent="0.25">
      <c r="A48" s="47"/>
      <c r="B48" s="47"/>
      <c r="C48" s="47"/>
      <c r="D48" s="47"/>
      <c r="E48" s="47"/>
      <c r="F48" s="47"/>
      <c r="G48" s="50"/>
      <c r="H48" s="47"/>
      <c r="I48" s="47"/>
      <c r="J48" s="47"/>
      <c r="K48" s="47"/>
      <c r="L48" s="47"/>
      <c r="M48" s="47"/>
      <c r="N48" s="47"/>
    </row>
    <row r="49" spans="1:14" x14ac:dyDescent="0.25">
      <c r="A49" s="47"/>
      <c r="B49" s="47"/>
      <c r="C49" s="47"/>
      <c r="D49" s="47"/>
      <c r="E49" s="47"/>
      <c r="F49" s="47"/>
      <c r="G49" s="50"/>
      <c r="H49" s="47"/>
      <c r="I49" s="47"/>
      <c r="J49" s="47"/>
      <c r="K49" s="47"/>
      <c r="L49" s="47"/>
      <c r="M49" s="47"/>
      <c r="N49" s="47"/>
    </row>
    <row r="50" spans="1:14" x14ac:dyDescent="0.25">
      <c r="A50" s="47"/>
      <c r="B50" s="47"/>
      <c r="C50" s="47"/>
      <c r="D50" s="47"/>
      <c r="E50" s="47"/>
      <c r="F50" s="47"/>
      <c r="G50" s="50"/>
      <c r="H50" s="47"/>
      <c r="I50" s="47"/>
      <c r="J50" s="47"/>
      <c r="K50" s="47"/>
      <c r="L50" s="47"/>
      <c r="M50" s="47"/>
      <c r="N50" s="47"/>
    </row>
    <row r="51" spans="1:14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14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14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</sheetData>
  <conditionalFormatting sqref="H6:J30">
    <cfRule type="containsText" dxfId="6" priority="3" operator="containsText" text="Warning Level">
      <formula>NOT(ISERROR(SEARCH("Warning Level",H6)))</formula>
    </cfRule>
    <cfRule type="containsText" dxfId="7" priority="2" operator="containsText" text="In Control">
      <formula>NOT(ISERROR(SEARCH("In Control",H6)))</formula>
    </cfRule>
    <cfRule type="containsText" dxfId="8" priority="1" operator="containsText" text="Out of Control">
      <formula>NOT(ISERROR(SEARCH("Out of Control",H6)))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4" sqref="A4"/>
    </sheetView>
  </sheetViews>
  <sheetFormatPr defaultRowHeight="15" x14ac:dyDescent="0.25"/>
  <cols>
    <col min="1" max="1" width="13.85546875" style="47" bestFit="1" customWidth="1"/>
    <col min="2" max="2" width="12.28515625" style="47" customWidth="1"/>
    <col min="3" max="3" width="9.140625" style="47"/>
    <col min="4" max="4" width="10.140625" style="47" customWidth="1"/>
    <col min="5" max="5" width="22.7109375" style="47" bestFit="1" customWidth="1"/>
    <col min="6" max="6" width="9.140625" style="47"/>
    <col min="7" max="7" width="11.7109375" style="47" customWidth="1"/>
    <col min="8" max="8" width="13.42578125" style="47" bestFit="1" customWidth="1"/>
    <col min="9" max="16384" width="9.140625" style="47"/>
  </cols>
  <sheetData>
    <row r="1" spans="1:13" s="2" customFormat="1" ht="12.75" x14ac:dyDescent="0.25"/>
    <row r="2" spans="1:13" s="2" customFormat="1" ht="20.25" thickBot="1" x14ac:dyDescent="0.3">
      <c r="B2" s="46" t="s">
        <v>66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1" thickTop="1" thickBot="1" x14ac:dyDescent="0.3">
      <c r="B3" s="46" t="s">
        <v>42</v>
      </c>
      <c r="C3" s="46"/>
      <c r="D3" s="46"/>
      <c r="E3" s="46"/>
      <c r="F3" s="46"/>
      <c r="G3" s="46"/>
      <c r="H3" s="46"/>
    </row>
    <row r="4" spans="1:13" ht="20.25" thickTop="1" x14ac:dyDescent="0.25">
      <c r="B4" s="52" t="s">
        <v>52</v>
      </c>
      <c r="E4" s="47">
        <v>20</v>
      </c>
      <c r="F4" s="47" t="s">
        <v>65</v>
      </c>
    </row>
    <row r="6" spans="1:13" ht="17.25" x14ac:dyDescent="0.25">
      <c r="B6" s="51" t="s">
        <v>8</v>
      </c>
      <c r="C6" s="51" t="s">
        <v>9</v>
      </c>
      <c r="D6" s="51" t="s">
        <v>33</v>
      </c>
      <c r="E6" s="51" t="s">
        <v>64</v>
      </c>
      <c r="G6" s="51" t="s">
        <v>54</v>
      </c>
      <c r="H6" s="51" t="s">
        <v>53</v>
      </c>
    </row>
    <row r="7" spans="1:13" x14ac:dyDescent="0.25">
      <c r="A7" s="47" t="s">
        <v>50</v>
      </c>
      <c r="B7" s="48" t="s">
        <v>34</v>
      </c>
      <c r="C7" s="48" t="s">
        <v>35</v>
      </c>
      <c r="D7" s="49">
        <v>1</v>
      </c>
      <c r="E7" s="50">
        <v>25.8</v>
      </c>
      <c r="G7" s="47" t="str">
        <f>IF(E7=0," ",IF(E7&lt;=(1.1*$E$4),"In Control"," "))</f>
        <v xml:space="preserve"> </v>
      </c>
      <c r="H7" s="47" t="str">
        <f>IF(E7=0," ",IF(E7&lt;=(1.1*$E$4)," ","Out of Control"))</f>
        <v>Out of Control</v>
      </c>
    </row>
    <row r="8" spans="1:13" x14ac:dyDescent="0.25">
      <c r="G8" s="47" t="str">
        <f t="shared" ref="G8:G18" si="0">IF(E8=0," ",IF(E8&lt;=(1.1*$E$4),"In Control"," "))</f>
        <v xml:space="preserve"> </v>
      </c>
      <c r="H8" s="47" t="str">
        <f t="shared" ref="H8:H18" si="1">IF(E8=0," ",IF(E8&lt;=(1.1*$E$4)," ","Out of Control"))</f>
        <v xml:space="preserve"> </v>
      </c>
    </row>
    <row r="9" spans="1:13" x14ac:dyDescent="0.25">
      <c r="G9" s="47" t="str">
        <f t="shared" si="0"/>
        <v xml:space="preserve"> </v>
      </c>
      <c r="H9" s="47" t="str">
        <f t="shared" si="1"/>
        <v xml:space="preserve"> </v>
      </c>
    </row>
    <row r="10" spans="1:13" x14ac:dyDescent="0.25">
      <c r="G10" s="47" t="str">
        <f t="shared" si="0"/>
        <v xml:space="preserve"> </v>
      </c>
      <c r="H10" s="47" t="str">
        <f t="shared" si="1"/>
        <v xml:space="preserve"> </v>
      </c>
    </row>
    <row r="11" spans="1:13" x14ac:dyDescent="0.25">
      <c r="G11" s="47" t="str">
        <f t="shared" si="0"/>
        <v xml:space="preserve"> </v>
      </c>
      <c r="H11" s="47" t="str">
        <f t="shared" si="1"/>
        <v xml:space="preserve"> </v>
      </c>
    </row>
    <row r="12" spans="1:13" x14ac:dyDescent="0.25">
      <c r="A12" s="47" t="s">
        <v>51</v>
      </c>
      <c r="B12" s="48">
        <v>40940</v>
      </c>
      <c r="C12" s="48" t="s">
        <v>36</v>
      </c>
      <c r="D12" s="49">
        <v>1</v>
      </c>
      <c r="E12" s="50">
        <v>22</v>
      </c>
      <c r="G12" s="47" t="str">
        <f t="shared" si="0"/>
        <v>In Control</v>
      </c>
      <c r="H12" s="47" t="str">
        <f t="shared" si="1"/>
        <v xml:space="preserve"> </v>
      </c>
    </row>
    <row r="13" spans="1:13" x14ac:dyDescent="0.25">
      <c r="B13" s="48" t="s">
        <v>37</v>
      </c>
      <c r="C13" s="48" t="s">
        <v>38</v>
      </c>
      <c r="D13" s="49">
        <v>2</v>
      </c>
      <c r="E13" s="50">
        <v>24</v>
      </c>
      <c r="G13" s="47" t="str">
        <f t="shared" si="0"/>
        <v xml:space="preserve"> </v>
      </c>
      <c r="H13" s="47" t="str">
        <f t="shared" si="1"/>
        <v>Out of Control</v>
      </c>
    </row>
    <row r="14" spans="1:13" x14ac:dyDescent="0.25">
      <c r="B14" s="48">
        <v>40941</v>
      </c>
      <c r="C14" s="48" t="s">
        <v>39</v>
      </c>
      <c r="D14" s="49">
        <v>3</v>
      </c>
      <c r="E14" s="50">
        <v>25.1</v>
      </c>
      <c r="G14" s="47" t="str">
        <f t="shared" si="0"/>
        <v xml:space="preserve"> </v>
      </c>
      <c r="H14" s="47" t="str">
        <f t="shared" si="1"/>
        <v>Out of Control</v>
      </c>
    </row>
    <row r="15" spans="1:13" x14ac:dyDescent="0.25">
      <c r="B15" s="48" t="s">
        <v>40</v>
      </c>
      <c r="C15" s="48" t="s">
        <v>41</v>
      </c>
      <c r="D15" s="49">
        <v>4</v>
      </c>
      <c r="E15" s="50">
        <v>25.4</v>
      </c>
      <c r="G15" s="47" t="str">
        <f t="shared" si="0"/>
        <v xml:space="preserve"> </v>
      </c>
      <c r="H15" s="47" t="str">
        <f t="shared" si="1"/>
        <v>Out of Control</v>
      </c>
    </row>
    <row r="16" spans="1:13" x14ac:dyDescent="0.25">
      <c r="D16" s="49"/>
      <c r="G16" s="47" t="str">
        <f t="shared" si="0"/>
        <v xml:space="preserve"> </v>
      </c>
      <c r="H16" s="47" t="str">
        <f t="shared" si="1"/>
        <v xml:space="preserve"> </v>
      </c>
    </row>
    <row r="17" spans="4:8" x14ac:dyDescent="0.25">
      <c r="D17" s="49"/>
      <c r="G17" s="47" t="str">
        <f t="shared" si="0"/>
        <v xml:space="preserve"> </v>
      </c>
      <c r="H17" s="47" t="str">
        <f t="shared" si="1"/>
        <v xml:space="preserve"> </v>
      </c>
    </row>
    <row r="18" spans="4:8" x14ac:dyDescent="0.25">
      <c r="G18" s="47" t="str">
        <f t="shared" si="0"/>
        <v xml:space="preserve"> </v>
      </c>
      <c r="H18" s="47" t="str">
        <f t="shared" si="1"/>
        <v xml:space="preserve"> </v>
      </c>
    </row>
    <row r="19" spans="4:8" x14ac:dyDescent="0.25">
      <c r="G19" s="47" t="str">
        <f t="shared" ref="G8:G25" si="2">IF(E19=0," ",IF(E19&gt;(1.1*$E$4),"In Control"," "))</f>
        <v xml:space="preserve"> </v>
      </c>
      <c r="H19" s="47" t="str">
        <f t="shared" ref="H8:H25" si="3">IF(E19=0," ",IF(E19&gt;(1.1*$E$4)," ","Out of Control"))</f>
        <v xml:space="preserve"> </v>
      </c>
    </row>
    <row r="20" spans="4:8" x14ac:dyDescent="0.25">
      <c r="G20" s="47" t="str">
        <f t="shared" si="2"/>
        <v xml:space="preserve"> </v>
      </c>
      <c r="H20" s="47" t="str">
        <f t="shared" si="3"/>
        <v xml:space="preserve"> </v>
      </c>
    </row>
    <row r="21" spans="4:8" x14ac:dyDescent="0.25">
      <c r="G21" s="47" t="str">
        <f t="shared" si="2"/>
        <v xml:space="preserve"> </v>
      </c>
      <c r="H21" s="47" t="str">
        <f t="shared" si="3"/>
        <v xml:space="preserve"> </v>
      </c>
    </row>
    <row r="22" spans="4:8" x14ac:dyDescent="0.25">
      <c r="G22" s="47" t="str">
        <f t="shared" si="2"/>
        <v xml:space="preserve"> </v>
      </c>
      <c r="H22" s="47" t="str">
        <f t="shared" si="3"/>
        <v xml:space="preserve"> </v>
      </c>
    </row>
    <row r="23" spans="4:8" x14ac:dyDescent="0.25">
      <c r="G23" s="47" t="str">
        <f t="shared" si="2"/>
        <v xml:space="preserve"> </v>
      </c>
      <c r="H23" s="47" t="str">
        <f t="shared" si="3"/>
        <v xml:space="preserve"> </v>
      </c>
    </row>
    <row r="24" spans="4:8" x14ac:dyDescent="0.25">
      <c r="G24" s="47" t="str">
        <f t="shared" si="2"/>
        <v xml:space="preserve"> </v>
      </c>
      <c r="H24" s="47" t="str">
        <f t="shared" si="3"/>
        <v xml:space="preserve"> </v>
      </c>
    </row>
    <row r="25" spans="4:8" x14ac:dyDescent="0.25">
      <c r="G25" s="47" t="str">
        <f t="shared" si="2"/>
        <v xml:space="preserve"> </v>
      </c>
      <c r="H25" s="47" t="str">
        <f t="shared" si="3"/>
        <v xml:space="preserve"> </v>
      </c>
    </row>
    <row r="26" spans="4:8" x14ac:dyDescent="0.25">
      <c r="G26" s="47" t="str">
        <f t="shared" ref="G26:G31" si="4">IF(E26&gt;(1.1*E23), "In Control"," ")</f>
        <v xml:space="preserve"> </v>
      </c>
    </row>
    <row r="27" spans="4:8" x14ac:dyDescent="0.25">
      <c r="G27" s="47" t="str">
        <f t="shared" si="4"/>
        <v xml:space="preserve"> </v>
      </c>
    </row>
    <row r="28" spans="4:8" x14ac:dyDescent="0.25">
      <c r="G28" s="47" t="str">
        <f t="shared" si="4"/>
        <v xml:space="preserve"> </v>
      </c>
    </row>
    <row r="29" spans="4:8" x14ac:dyDescent="0.25">
      <c r="G29" s="47" t="str">
        <f t="shared" si="4"/>
        <v xml:space="preserve"> </v>
      </c>
    </row>
    <row r="30" spans="4:8" x14ac:dyDescent="0.25">
      <c r="G30" s="47" t="str">
        <f t="shared" si="4"/>
        <v xml:space="preserve"> </v>
      </c>
    </row>
    <row r="31" spans="4:8" x14ac:dyDescent="0.25">
      <c r="G31" s="47" t="str">
        <f t="shared" si="4"/>
        <v xml:space="preserve"> </v>
      </c>
    </row>
  </sheetData>
  <conditionalFormatting sqref="G1:H1048576">
    <cfRule type="containsText" dxfId="0" priority="2" operator="containsText" text="Out of Control">
      <formula>NOT(ISERROR(SEARCH("Out of Control",G1)))</formula>
    </cfRule>
    <cfRule type="containsText" dxfId="1" priority="1" operator="containsText" text="In Control">
      <formula>NOT(ISERROR(SEARCH("In Control",G1)))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C-NRPP Professional Information</vt:lpstr>
      <vt:lpstr>Control Chart - Spikes</vt:lpstr>
      <vt:lpstr>Control Chart - Duplicates</vt:lpstr>
      <vt:lpstr>Control Chart - Blanks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2015-12-16T04:40:58Z</cp:lastPrinted>
  <dcterms:created xsi:type="dcterms:W3CDTF">2015-12-15T17:23:30Z</dcterms:created>
  <dcterms:modified xsi:type="dcterms:W3CDTF">2015-12-16T05:08:57Z</dcterms:modified>
</cp:coreProperties>
</file>